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21" documentId="13_ncr:1_{866C3D27-D849-4EBB-9A33-260DCD7B13DB}" xr6:coauthVersionLast="47" xr6:coauthVersionMax="47" xr10:uidLastSave="{2F980798-53FB-4BAC-8485-EBF216C78C94}"/>
  <bookViews>
    <workbookView xWindow="-120" yWindow="-120" windowWidth="25440" windowHeight="15390" xr2:uid="{00000000-000D-0000-FFFF-FFFF00000000}"/>
  </bookViews>
  <sheets>
    <sheet name="Ingresos y Egresos julio " sheetId="3" r:id="rId1"/>
  </sheets>
  <definedNames>
    <definedName name="_xlnm.Print_Area" localSheetId="0">'Ingresos y Egresos julio '!$A$1:$P$91</definedName>
    <definedName name="_xlnm.Print_Titles" localSheetId="0">'Ingresos y Egresos julio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J15" i="3"/>
  <c r="J9" i="3"/>
  <c r="I25" i="3"/>
  <c r="I15" i="3"/>
  <c r="I9" i="3"/>
  <c r="G25" i="3"/>
  <c r="G15" i="3"/>
  <c r="G9" i="3"/>
  <c r="F51" i="3"/>
  <c r="F35" i="3"/>
  <c r="F25" i="3"/>
  <c r="F15" i="3"/>
  <c r="F9" i="3"/>
  <c r="E51" i="3"/>
  <c r="D51" i="3"/>
  <c r="C51" i="3"/>
  <c r="B51" i="3"/>
  <c r="E44" i="3"/>
  <c r="D44" i="3"/>
  <c r="C44" i="3"/>
  <c r="B44" i="3"/>
  <c r="E35" i="3"/>
  <c r="D35" i="3"/>
  <c r="C35" i="3"/>
  <c r="B35" i="3"/>
  <c r="E25" i="3"/>
  <c r="D25" i="3"/>
  <c r="C25" i="3"/>
  <c r="C73" i="3" s="1"/>
  <c r="C84" i="3" s="1"/>
  <c r="B25" i="3"/>
  <c r="E15" i="3"/>
  <c r="D15" i="3"/>
  <c r="C15" i="3"/>
  <c r="B15" i="3"/>
  <c r="E9" i="3"/>
  <c r="D9" i="3"/>
  <c r="P9" i="3" s="1"/>
  <c r="C9" i="3"/>
  <c r="B9" i="3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M51" i="3"/>
  <c r="L51" i="3"/>
  <c r="K51" i="3"/>
  <c r="J51" i="3"/>
  <c r="I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K35" i="3"/>
  <c r="J35" i="3"/>
  <c r="I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K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K15" i="3"/>
  <c r="P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9" i="3"/>
  <c r="K73" i="3" s="1"/>
  <c r="K84" i="3" s="1"/>
  <c r="J73" i="3"/>
  <c r="J84" i="3" s="1"/>
  <c r="I73" i="3"/>
  <c r="H73" i="3"/>
  <c r="G73" i="3"/>
  <c r="F73" i="3"/>
  <c r="E73" i="3"/>
  <c r="E84" i="3" s="1"/>
  <c r="P51" i="3" l="1"/>
  <c r="B73" i="3"/>
  <c r="B84" i="3" s="1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<sst xmlns="http://schemas.openxmlformats.org/spreadsheetml/2006/main" count="117" uniqueCount="103">
  <si>
    <t>Presidencia de la República</t>
  </si>
  <si>
    <t>Administradora de Subsidios Sociales</t>
  </si>
  <si>
    <t xml:space="preserve">Ejecución de Gastos y Aplicaciones Financieras </t>
  </si>
  <si>
    <t xml:space="preserve"> Período del 1 al 31 de Julio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</si>
  <si>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</si>
  <si>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</si>
  <si>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</si>
  <si>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</si>
  <si>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</si>
  <si>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</si>
  <si>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</si>
  <si>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</si>
  <si>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</si>
  <si>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</si>
  <si>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</si>
  <si>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</si>
  <si>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</si>
  <si>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</si>
  <si>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</si>
  <si>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</si>
  <si>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</si>
  <si>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</si>
  <si>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</si>
  <si>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</si>
  <si>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</si>
  <si>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</si>
  <si>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 xml:space="preserve"> -   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</si>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</sst>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4" fontId="17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20" fillId="0" borderId="0" xfId="0" applyNumberFormat="1" applyFont="1"/>
    <xf numFmtId="0" fontId="14" fillId="0" borderId="0" xfId="0" applyFont="1"/>
    <xf numFmtId="4" fontId="16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topLeftCell="A63" zoomScale="115" zoomScaleNormal="115" zoomScaleSheetLayoutView="115" workbookViewId="0">
      <selection activeCell="L84" sqref="L84"/>
    </sheetView>
  </sheetViews>
  <sheetFormatPr defaultColWidth="11.42578125" defaultRowHeight="1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5"/>
      <c r="C8" s="25"/>
      <c r="D8" s="30"/>
      <c r="E8" s="30"/>
      <c r="F8" s="30"/>
      <c r="G8" s="30"/>
      <c r="H8" s="9"/>
      <c r="I8" s="9"/>
      <c r="J8" s="30"/>
      <c r="K8" s="9"/>
      <c r="L8" s="30"/>
      <c r="M8" s="9"/>
      <c r="N8" s="9"/>
      <c r="O8" s="9"/>
      <c r="P8" s="9"/>
    </row>
    <row r="9" spans="1:16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24683624.629999999</v>
      </c>
      <c r="F9" s="17">
        <f>SUM(F10:F14)</f>
        <v>24894279.41</v>
      </c>
      <c r="G9" s="17">
        <f>SUM(G10:G14)</f>
        <v>40937893.140000001</v>
      </c>
      <c r="H9" s="37">
        <v>28435231.460000001</v>
      </c>
      <c r="I9" s="17">
        <f>SUM(I10:I14)</f>
        <v>23704662.370000001</v>
      </c>
      <c r="J9" s="17">
        <f>SUM(J10:J14)</f>
        <v>24280695.66</v>
      </c>
      <c r="K9" s="17">
        <f t="shared" ref="K9" si="0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1">SUM(D9:O9)</f>
        <v>191870229.03</v>
      </c>
    </row>
    <row r="10" spans="1:16">
      <c r="A10" s="11" t="s">
        <v>23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34">
        <v>20361750</v>
      </c>
      <c r="G10" s="35">
        <v>20029750</v>
      </c>
      <c r="H10" s="38">
        <v>20444843.68</v>
      </c>
      <c r="I10" s="42">
        <v>19382750</v>
      </c>
      <c r="J10" s="42">
        <v>20017071.330000002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1"/>
        <v>140820348.44000003</v>
      </c>
    </row>
    <row r="11" spans="1:16">
      <c r="A11" s="11" t="s">
        <v>24</v>
      </c>
      <c r="B11" s="29">
        <v>63195666</v>
      </c>
      <c r="C11" s="26">
        <v>59995666</v>
      </c>
      <c r="D11" s="31">
        <v>1441000</v>
      </c>
      <c r="E11" s="26">
        <v>1441000</v>
      </c>
      <c r="F11" s="35">
        <v>1441000</v>
      </c>
      <c r="G11" s="35">
        <v>17861927.780000001</v>
      </c>
      <c r="H11" s="38">
        <v>5020586.1100000003</v>
      </c>
      <c r="I11" s="42">
        <v>1370000</v>
      </c>
      <c r="J11" s="42">
        <v>1370000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1"/>
        <v>29945513.890000001</v>
      </c>
    </row>
    <row r="12" spans="1:16">
      <c r="A12" s="11" t="s">
        <v>25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39" t="s">
        <v>26</v>
      </c>
      <c r="I12" s="26">
        <v>0</v>
      </c>
      <c r="J12" s="26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1"/>
        <v>0</v>
      </c>
    </row>
    <row r="13" spans="1:16">
      <c r="A13" s="11" t="s">
        <v>27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6">
        <v>0</v>
      </c>
      <c r="H13" s="39" t="s">
        <v>26</v>
      </c>
      <c r="I13" s="26">
        <v>0</v>
      </c>
      <c r="J13" s="26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1"/>
        <v>0</v>
      </c>
    </row>
    <row r="14" spans="1:16">
      <c r="A14" s="11" t="s">
        <v>28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34">
        <v>3091529.41</v>
      </c>
      <c r="G14" s="35">
        <v>3046215.36</v>
      </c>
      <c r="H14" s="38">
        <v>2969801.67</v>
      </c>
      <c r="I14" s="42">
        <v>2951912.37</v>
      </c>
      <c r="J14" s="42">
        <v>2893624.3299999996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1"/>
        <v>21104366.699999999</v>
      </c>
    </row>
    <row r="15" spans="1:16">
      <c r="A15" s="10" t="s">
        <v>29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6805966.7699999996</v>
      </c>
      <c r="F15" s="17">
        <f>SUM(F16:F24)</f>
        <v>6258426.8100000005</v>
      </c>
      <c r="G15" s="17">
        <f>SUM(G16:G24)</f>
        <v>7654456.2800000003</v>
      </c>
      <c r="H15" s="37">
        <v>9719822.1600000001</v>
      </c>
      <c r="I15" s="17">
        <f>SUM(I16:I24)</f>
        <v>10426526.6</v>
      </c>
      <c r="J15" s="17">
        <f>SUM(J16:J24)</f>
        <v>7867798.79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1"/>
        <v>53319977.189999998</v>
      </c>
    </row>
    <row r="16" spans="1:16">
      <c r="A16" s="11" t="s">
        <v>30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36">
        <v>4328779.92</v>
      </c>
      <c r="G16" s="35">
        <v>4048256.39</v>
      </c>
      <c r="H16" s="38">
        <v>2247090.7000000002</v>
      </c>
      <c r="I16" s="35">
        <v>5283529.88</v>
      </c>
      <c r="J16" s="35">
        <v>3817120.86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1"/>
        <v>27789873.219999999</v>
      </c>
    </row>
    <row r="17" spans="1:16">
      <c r="A17" s="11" t="s">
        <v>31</v>
      </c>
      <c r="B17" s="29">
        <v>5000000</v>
      </c>
      <c r="C17" s="29">
        <v>4500000</v>
      </c>
      <c r="D17" s="26">
        <v>0</v>
      </c>
      <c r="E17" s="26">
        <v>0</v>
      </c>
      <c r="F17" s="34">
        <v>50000.01</v>
      </c>
      <c r="G17" s="26">
        <v>0</v>
      </c>
      <c r="H17" s="40">
        <v>33333.339999999997</v>
      </c>
      <c r="I17" s="34">
        <v>16666.669999999998</v>
      </c>
      <c r="J17" s="26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1"/>
        <v>100000.02</v>
      </c>
    </row>
    <row r="18" spans="1:16">
      <c r="A18" s="11" t="s">
        <v>32</v>
      </c>
      <c r="B18" s="29">
        <v>6933667</v>
      </c>
      <c r="C18" s="29">
        <v>6933667</v>
      </c>
      <c r="D18" s="26">
        <v>0</v>
      </c>
      <c r="E18" s="26">
        <v>0</v>
      </c>
      <c r="F18" s="35">
        <v>673422</v>
      </c>
      <c r="G18" s="35">
        <v>348181.3</v>
      </c>
      <c r="H18" s="38">
        <v>493691.15</v>
      </c>
      <c r="I18" s="26">
        <v>0</v>
      </c>
      <c r="J18" s="35">
        <v>579616.30000000005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1"/>
        <v>2094910.7500000002</v>
      </c>
    </row>
    <row r="19" spans="1:16">
      <c r="A19" s="11" t="s">
        <v>33</v>
      </c>
      <c r="B19" s="29">
        <v>1650000</v>
      </c>
      <c r="C19" s="29">
        <v>850000</v>
      </c>
      <c r="D19" s="27">
        <v>0</v>
      </c>
      <c r="E19" s="18">
        <v>84148</v>
      </c>
      <c r="F19" s="35">
        <v>48585</v>
      </c>
      <c r="G19" s="35">
        <v>208543</v>
      </c>
      <c r="H19" s="38">
        <v>67585</v>
      </c>
      <c r="I19" s="35">
        <v>227489</v>
      </c>
      <c r="J19" s="35">
        <v>141284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1"/>
        <v>777634</v>
      </c>
    </row>
    <row r="20" spans="1:16">
      <c r="A20" s="11" t="s">
        <v>34</v>
      </c>
      <c r="B20" s="29">
        <v>37700000</v>
      </c>
      <c r="C20" s="29">
        <v>34700000</v>
      </c>
      <c r="D20" s="31">
        <v>218211.26</v>
      </c>
      <c r="E20" s="33">
        <v>218211.26</v>
      </c>
      <c r="F20" s="36">
        <v>315281.65999999997</v>
      </c>
      <c r="G20" s="35">
        <v>739377.99</v>
      </c>
      <c r="H20" s="38">
        <v>2591023.06</v>
      </c>
      <c r="I20" s="35">
        <v>3351085.8300000005</v>
      </c>
      <c r="J20" s="35">
        <v>1229595.24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1"/>
        <v>8662786.3000000007</v>
      </c>
    </row>
    <row r="21" spans="1:16">
      <c r="A21" s="11" t="s">
        <v>35</v>
      </c>
      <c r="B21" s="29">
        <v>8100000</v>
      </c>
      <c r="C21" s="29">
        <v>8100000</v>
      </c>
      <c r="D21" s="31">
        <v>267615.5</v>
      </c>
      <c r="E21" s="26">
        <v>267615.5</v>
      </c>
      <c r="F21" s="35">
        <v>285015.5</v>
      </c>
      <c r="G21" s="35">
        <v>281371.21999999997</v>
      </c>
      <c r="H21" s="38">
        <v>3028223.09</v>
      </c>
      <c r="I21" s="35">
        <v>325437.28000000003</v>
      </c>
      <c r="J21" s="35">
        <v>334908.68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1"/>
        <v>4790186.7699999996</v>
      </c>
    </row>
    <row r="22" spans="1:16">
      <c r="A22" s="11" t="s">
        <v>36</v>
      </c>
      <c r="B22" s="29">
        <v>8182667</v>
      </c>
      <c r="C22" s="29">
        <v>12182667</v>
      </c>
      <c r="D22" s="27">
        <v>0</v>
      </c>
      <c r="E22" s="26">
        <v>1838049.56</v>
      </c>
      <c r="F22" s="35">
        <v>240278.23</v>
      </c>
      <c r="G22" s="35">
        <v>1352648.31</v>
      </c>
      <c r="H22" s="38">
        <v>454653.3</v>
      </c>
      <c r="I22" s="35">
        <v>4130</v>
      </c>
      <c r="J22" s="35">
        <v>1135581.1099999999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1"/>
        <v>5025340.51</v>
      </c>
    </row>
    <row r="23" spans="1:16">
      <c r="A23" s="11" t="s">
        <v>37</v>
      </c>
      <c r="B23" s="29">
        <v>12097667</v>
      </c>
      <c r="C23" s="29">
        <v>10097667</v>
      </c>
      <c r="D23" s="32">
        <v>198000</v>
      </c>
      <c r="E23" s="33">
        <v>230100</v>
      </c>
      <c r="F23" s="35">
        <v>3835</v>
      </c>
      <c r="G23" s="35">
        <v>64640.02</v>
      </c>
      <c r="H23" s="38">
        <v>330892</v>
      </c>
      <c r="I23" s="35">
        <v>675583.1</v>
      </c>
      <c r="J23" s="35">
        <v>147795.32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1"/>
        <v>1650845.4400000002</v>
      </c>
    </row>
    <row r="24" spans="1:16">
      <c r="A24" s="11" t="s">
        <v>38</v>
      </c>
      <c r="B24" s="29">
        <v>6200000</v>
      </c>
      <c r="C24" s="29">
        <v>6200000</v>
      </c>
      <c r="D24" s="27">
        <v>0</v>
      </c>
      <c r="E24" s="33">
        <v>5900</v>
      </c>
      <c r="F24" s="35">
        <v>313229.49</v>
      </c>
      <c r="G24" s="35">
        <v>611438.05000000005</v>
      </c>
      <c r="H24" s="38">
        <v>473330.52</v>
      </c>
      <c r="I24" s="35">
        <v>542604.84000000008</v>
      </c>
      <c r="J24" s="35">
        <v>481897.28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1"/>
        <v>2428400.1800000002</v>
      </c>
    </row>
    <row r="25" spans="1:16">
      <c r="A25" s="10" t="s">
        <v>39</v>
      </c>
      <c r="B25" s="28">
        <f>SUM(B26:B34)</f>
        <v>21561725</v>
      </c>
      <c r="C25" s="17">
        <f>SUM(C26:C34)</f>
        <v>21561725</v>
      </c>
      <c r="D25" s="17">
        <f t="shared" ref="D25" si="2">SUM(D26:D34)</f>
        <v>0</v>
      </c>
      <c r="E25" s="17">
        <f>SUM(E26:E34)</f>
        <v>624130.75</v>
      </c>
      <c r="F25" s="17">
        <f>SUM(F26:F34)</f>
        <v>1230060.44</v>
      </c>
      <c r="G25" s="17">
        <f>SUM(G26:G34)</f>
        <v>2184176.02</v>
      </c>
      <c r="H25" s="37">
        <v>468211.19</v>
      </c>
      <c r="I25" s="17">
        <f>SUM(I26:I34)</f>
        <v>1085375.8999999999</v>
      </c>
      <c r="J25" s="17">
        <f>SUM(J26:J34)</f>
        <v>1075341.6099999999</v>
      </c>
      <c r="K25" s="17">
        <f t="shared" ref="K25" si="3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1"/>
        <v>6667295.9100000001</v>
      </c>
    </row>
    <row r="26" spans="1:16">
      <c r="A26" s="11" t="s">
        <v>40</v>
      </c>
      <c r="B26" s="29">
        <v>1600000</v>
      </c>
      <c r="C26" s="29">
        <v>1600000</v>
      </c>
      <c r="D26" s="26">
        <v>0</v>
      </c>
      <c r="E26" s="26">
        <v>123535.75</v>
      </c>
      <c r="F26" s="35">
        <v>383178.39</v>
      </c>
      <c r="G26" s="35">
        <v>6490</v>
      </c>
      <c r="H26" s="38">
        <v>145874.04999999999</v>
      </c>
      <c r="I26" s="35">
        <v>31373.4</v>
      </c>
      <c r="J26" s="35">
        <v>10560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1"/>
        <v>701011.59</v>
      </c>
    </row>
    <row r="27" spans="1:16">
      <c r="A27" s="11" t="s">
        <v>41</v>
      </c>
      <c r="B27" s="29">
        <v>1200000</v>
      </c>
      <c r="C27" s="29">
        <v>1200000</v>
      </c>
      <c r="D27" s="26">
        <v>0</v>
      </c>
      <c r="E27" s="26">
        <v>0</v>
      </c>
      <c r="F27" s="26">
        <v>0</v>
      </c>
      <c r="G27" s="26">
        <v>0</v>
      </c>
      <c r="H27" s="39" t="s">
        <v>26</v>
      </c>
      <c r="I27" s="35">
        <v>10620</v>
      </c>
      <c r="J27" s="26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1"/>
        <v>10620</v>
      </c>
    </row>
    <row r="28" spans="1:16" ht="15.75" customHeight="1">
      <c r="A28" s="11" t="s">
        <v>42</v>
      </c>
      <c r="B28" s="29">
        <v>1600000</v>
      </c>
      <c r="C28" s="29">
        <v>1600000</v>
      </c>
      <c r="D28" s="26">
        <v>0</v>
      </c>
      <c r="E28" s="26">
        <v>0</v>
      </c>
      <c r="F28" s="35">
        <v>151040</v>
      </c>
      <c r="G28" s="26">
        <v>0</v>
      </c>
      <c r="H28" s="39" t="s">
        <v>26</v>
      </c>
      <c r="I28" s="35">
        <v>176292</v>
      </c>
      <c r="J28" s="26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1"/>
        <v>327332</v>
      </c>
    </row>
    <row r="29" spans="1:16">
      <c r="A29" s="11" t="s">
        <v>43</v>
      </c>
      <c r="B29" s="29">
        <v>50000</v>
      </c>
      <c r="C29" s="29">
        <v>50000</v>
      </c>
      <c r="D29" s="26">
        <v>0</v>
      </c>
      <c r="E29" s="26">
        <v>0</v>
      </c>
      <c r="F29" s="35">
        <v>20282.68</v>
      </c>
      <c r="G29" s="26">
        <v>0</v>
      </c>
      <c r="H29" s="39" t="s">
        <v>26</v>
      </c>
      <c r="I29" s="26">
        <v>0</v>
      </c>
      <c r="J29" s="26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1"/>
        <v>20282.68</v>
      </c>
    </row>
    <row r="30" spans="1:16">
      <c r="A30" s="11" t="s">
        <v>44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6">
        <v>0</v>
      </c>
      <c r="H30" s="38">
        <v>246400.01</v>
      </c>
      <c r="I30" s="26">
        <v>0</v>
      </c>
      <c r="J30" s="26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1"/>
        <v>246400.01</v>
      </c>
    </row>
    <row r="31" spans="1:16">
      <c r="A31" s="11" t="s">
        <v>45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6">
        <v>0</v>
      </c>
      <c r="H31" s="39" t="s">
        <v>26</v>
      </c>
      <c r="I31" s="26">
        <v>0</v>
      </c>
      <c r="J31" s="26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1"/>
        <v>0</v>
      </c>
    </row>
    <row r="32" spans="1:16">
      <c r="A32" s="11" t="s">
        <v>46</v>
      </c>
      <c r="B32" s="29">
        <v>10720000</v>
      </c>
      <c r="C32" s="29">
        <v>10720000</v>
      </c>
      <c r="D32" s="26">
        <v>0</v>
      </c>
      <c r="E32" s="33">
        <v>436108</v>
      </c>
      <c r="F32" s="35">
        <v>400000</v>
      </c>
      <c r="G32" s="35">
        <v>400000</v>
      </c>
      <c r="H32" s="41" t="s">
        <v>26</v>
      </c>
      <c r="I32" s="35">
        <v>650000</v>
      </c>
      <c r="J32" s="35">
        <v>650000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1"/>
        <v>2536108</v>
      </c>
    </row>
    <row r="33" spans="1:16">
      <c r="A33" s="11" t="s">
        <v>47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6">
        <v>0</v>
      </c>
      <c r="H33" s="39" t="s">
        <v>26</v>
      </c>
      <c r="I33" s="26">
        <v>0</v>
      </c>
      <c r="J33" s="26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1"/>
        <v>0</v>
      </c>
    </row>
    <row r="34" spans="1:16">
      <c r="A34" s="11" t="s">
        <v>48</v>
      </c>
      <c r="B34" s="29">
        <v>5611725</v>
      </c>
      <c r="C34" s="29">
        <v>5611725</v>
      </c>
      <c r="D34" s="26">
        <v>0</v>
      </c>
      <c r="E34" s="33">
        <v>64487</v>
      </c>
      <c r="F34" s="35">
        <v>275559.37</v>
      </c>
      <c r="G34" s="35">
        <v>1777686.02</v>
      </c>
      <c r="H34" s="38">
        <v>75937.13</v>
      </c>
      <c r="I34" s="35">
        <v>217090.5</v>
      </c>
      <c r="J34" s="35">
        <v>414781.61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1"/>
        <v>2825541.63</v>
      </c>
    </row>
    <row r="35" spans="1:16">
      <c r="A35" s="10" t="s">
        <v>49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E35:G35" si="4">SUM(G36:G43)</f>
        <v>0</v>
      </c>
      <c r="H35" s="37">
        <v>96050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:M35" si="5">SUM(L36:L43)</f>
        <v>0</v>
      </c>
      <c r="M35" s="17">
        <f t="shared" si="5"/>
        <v>0</v>
      </c>
      <c r="N35" s="17">
        <f>SUM(N36:N43)</f>
        <v>0</v>
      </c>
      <c r="O35" s="17">
        <f>SUM(O36:O43)</f>
        <v>0</v>
      </c>
      <c r="P35" s="17">
        <f t="shared" si="1"/>
        <v>248149</v>
      </c>
    </row>
    <row r="36" spans="1:16">
      <c r="A36" s="11" t="s">
        <v>50</v>
      </c>
      <c r="B36" s="29">
        <v>2300000</v>
      </c>
      <c r="C36" s="29">
        <v>2300000</v>
      </c>
      <c r="D36" s="26">
        <v>0</v>
      </c>
      <c r="E36" s="33">
        <v>53349</v>
      </c>
      <c r="F36" s="34">
        <v>98750</v>
      </c>
      <c r="G36" s="29">
        <v>0</v>
      </c>
      <c r="H36" s="40">
        <v>96050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1"/>
        <v>248149</v>
      </c>
    </row>
    <row r="37" spans="1:16">
      <c r="A37" s="11" t="s">
        <v>51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39" t="s">
        <v>26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1"/>
        <v>0</v>
      </c>
    </row>
    <row r="38" spans="1:16">
      <c r="A38" s="11" t="s">
        <v>52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39" t="s">
        <v>26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1"/>
        <v>0</v>
      </c>
    </row>
    <row r="39" spans="1:16">
      <c r="A39" s="11" t="s">
        <v>53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39" t="s">
        <v>26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1"/>
        <v>0</v>
      </c>
    </row>
    <row r="40" spans="1:16">
      <c r="A40" s="11" t="s">
        <v>54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39" t="s">
        <v>26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1"/>
        <v>0</v>
      </c>
    </row>
    <row r="41" spans="1:16">
      <c r="A41" s="11" t="s">
        <v>55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39" t="s">
        <v>26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1"/>
        <v>0</v>
      </c>
    </row>
    <row r="42" spans="1:16">
      <c r="A42" s="11" t="s">
        <v>56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39" t="s">
        <v>26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"/>
        <v>0</v>
      </c>
    </row>
    <row r="43" spans="1:16">
      <c r="A43" s="11" t="s">
        <v>57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39" t="s">
        <v>26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"/>
        <v>0</v>
      </c>
    </row>
    <row r="44" spans="1:16">
      <c r="A44" s="10" t="s">
        <v>58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6">SUM(E45:E50)</f>
        <v>0</v>
      </c>
      <c r="F44" s="17">
        <f t="shared" ref="E44:G44" si="7">SUM(F45:F50)</f>
        <v>0</v>
      </c>
      <c r="G44" s="17">
        <f t="shared" si="7"/>
        <v>0</v>
      </c>
      <c r="H44" s="20">
        <v>0</v>
      </c>
      <c r="I44" s="17">
        <f t="shared" ref="I44" si="8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9">SUM(N45:N50)</f>
        <v>0</v>
      </c>
      <c r="O44" s="20">
        <v>0</v>
      </c>
      <c r="P44" s="17">
        <f t="shared" si="1"/>
        <v>0</v>
      </c>
    </row>
    <row r="45" spans="1:16">
      <c r="A45" s="11" t="s">
        <v>59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"/>
        <v>0</v>
      </c>
    </row>
    <row r="46" spans="1:16">
      <c r="A46" s="11" t="s">
        <v>60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"/>
        <v>0</v>
      </c>
    </row>
    <row r="47" spans="1:16">
      <c r="A47" s="11" t="s">
        <v>61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"/>
        <v>0</v>
      </c>
    </row>
    <row r="48" spans="1:16">
      <c r="A48" s="11" t="s">
        <v>62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"/>
        <v>0</v>
      </c>
    </row>
    <row r="49" spans="1:16">
      <c r="A49" s="11" t="s">
        <v>63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"/>
        <v>0</v>
      </c>
    </row>
    <row r="50" spans="1:16">
      <c r="A50" s="11" t="s">
        <v>64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"/>
        <v>0</v>
      </c>
    </row>
    <row r="51" spans="1:16">
      <c r="A51" s="10" t="s">
        <v>65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0">SUM(F52:F60)</f>
        <v>30000</v>
      </c>
      <c r="G51" s="17">
        <f t="shared" ref="F51:G51" si="11">SUM(G52:G60)</f>
        <v>0</v>
      </c>
      <c r="H51" s="37">
        <v>4380.6099999999997</v>
      </c>
      <c r="I51" s="17">
        <f>SUM(I52:I60)</f>
        <v>0</v>
      </c>
      <c r="J51" s="17">
        <f>SUM(J52:J60)</f>
        <v>55822.5</v>
      </c>
      <c r="K51" s="17">
        <f>SUM(K52:K60)</f>
        <v>0</v>
      </c>
      <c r="L51" s="17">
        <f t="shared" ref="L51" si="12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"/>
        <v>298788.07999999996</v>
      </c>
    </row>
    <row r="52" spans="1:16">
      <c r="A52" s="11" t="s">
        <v>66</v>
      </c>
      <c r="B52" s="29">
        <v>5200000</v>
      </c>
      <c r="C52" s="29">
        <v>5200000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"/>
        <v>51084.97</v>
      </c>
    </row>
    <row r="53" spans="1:16">
      <c r="A53" s="11" t="s">
        <v>67</v>
      </c>
      <c r="B53" s="29">
        <v>500000</v>
      </c>
      <c r="C53" s="29">
        <v>500000</v>
      </c>
      <c r="D53" s="26">
        <v>0</v>
      </c>
      <c r="E53" s="18">
        <v>0</v>
      </c>
      <c r="F53" s="36">
        <v>30000</v>
      </c>
      <c r="G53" s="29">
        <v>0</v>
      </c>
      <c r="H53" s="38">
        <v>4380.6099999999997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"/>
        <v>34380.61</v>
      </c>
    </row>
    <row r="54" spans="1:16">
      <c r="A54" s="11" t="s">
        <v>68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"/>
        <v>0</v>
      </c>
    </row>
    <row r="55" spans="1:16">
      <c r="A55" s="11" t="s">
        <v>69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"/>
        <v>0</v>
      </c>
    </row>
    <row r="56" spans="1:16">
      <c r="A56" s="11" t="s">
        <v>70</v>
      </c>
      <c r="B56" s="29">
        <v>800000</v>
      </c>
      <c r="C56" s="29">
        <v>800000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34">
        <v>55822.5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"/>
        <v>213322.5</v>
      </c>
    </row>
    <row r="57" spans="1:16">
      <c r="A57" s="11" t="s">
        <v>71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"/>
        <v>0</v>
      </c>
    </row>
    <row r="58" spans="1:16">
      <c r="A58" s="11" t="s">
        <v>72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"/>
        <v>0</v>
      </c>
    </row>
    <row r="59" spans="1:16">
      <c r="A59" s="11" t="s">
        <v>73</v>
      </c>
      <c r="B59" s="29">
        <v>0</v>
      </c>
      <c r="C59" s="29">
        <v>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"/>
        <v>0</v>
      </c>
    </row>
    <row r="60" spans="1:16">
      <c r="A60" s="11" t="s">
        <v>74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"/>
        <v>0</v>
      </c>
    </row>
    <row r="61" spans="1:16">
      <c r="A61" s="10" t="s">
        <v>75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>SUM(I62:I65)</f>
        <v>0</v>
      </c>
      <c r="J61" s="17">
        <f t="shared" ref="J61" si="14">SUM(J62:J65)</f>
        <v>0</v>
      </c>
      <c r="K61" s="17">
        <f>SUM(K62:K65)</f>
        <v>0</v>
      </c>
      <c r="L61" s="17">
        <f t="shared" ref="L61" si="15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"/>
        <v>0</v>
      </c>
    </row>
    <row r="62" spans="1:16">
      <c r="A62" s="11" t="s">
        <v>76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"/>
        <v>0</v>
      </c>
    </row>
    <row r="63" spans="1:16">
      <c r="A63" s="11" t="s">
        <v>77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"/>
        <v>0</v>
      </c>
    </row>
    <row r="64" spans="1:16">
      <c r="A64" s="11" t="s">
        <v>78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"/>
        <v>0</v>
      </c>
    </row>
    <row r="65" spans="1:16">
      <c r="A65" s="11" t="s">
        <v>79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"/>
        <v>0</v>
      </c>
    </row>
    <row r="66" spans="1:16">
      <c r="A66" s="10" t="s">
        <v>80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16">SUM(E67:E68)</f>
        <v>0</v>
      </c>
      <c r="F66" s="17">
        <f t="shared" si="16"/>
        <v>0</v>
      </c>
      <c r="G66" s="17">
        <f t="shared" si="16"/>
        <v>0</v>
      </c>
      <c r="H66" s="17">
        <f t="shared" si="16"/>
        <v>0</v>
      </c>
      <c r="I66" s="17">
        <f t="shared" si="16"/>
        <v>0</v>
      </c>
      <c r="J66" s="17">
        <f t="shared" si="16"/>
        <v>0</v>
      </c>
      <c r="K66" s="17">
        <f t="shared" si="16"/>
        <v>0</v>
      </c>
      <c r="L66" s="17">
        <f t="shared" si="16"/>
        <v>0</v>
      </c>
      <c r="M66" s="17">
        <f t="shared" si="16"/>
        <v>0</v>
      </c>
      <c r="N66" s="17">
        <f t="shared" si="16"/>
        <v>0</v>
      </c>
      <c r="O66" s="17">
        <f t="shared" si="16"/>
        <v>0</v>
      </c>
      <c r="P66" s="17">
        <f t="shared" si="1"/>
        <v>0</v>
      </c>
    </row>
    <row r="67" spans="1:16">
      <c r="A67" s="11" t="s">
        <v>81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"/>
        <v>0</v>
      </c>
    </row>
    <row r="68" spans="1:16">
      <c r="A68" s="11" t="s">
        <v>82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"/>
        <v>0</v>
      </c>
    </row>
    <row r="69" spans="1:16">
      <c r="A69" s="10" t="s">
        <v>83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17">SUM(F70:F72)</f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f t="shared" si="17"/>
        <v>0</v>
      </c>
      <c r="N69" s="17">
        <f t="shared" si="17"/>
        <v>0</v>
      </c>
      <c r="O69" s="17">
        <f t="shared" si="17"/>
        <v>0</v>
      </c>
      <c r="P69" s="17">
        <f t="shared" si="1"/>
        <v>0</v>
      </c>
    </row>
    <row r="70" spans="1:16">
      <c r="A70" s="11" t="s">
        <v>84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"/>
        <v>0</v>
      </c>
    </row>
    <row r="71" spans="1:16">
      <c r="A71" s="11" t="s">
        <v>85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"/>
        <v>0</v>
      </c>
    </row>
    <row r="72" spans="1:16">
      <c r="A72" s="11" t="s">
        <v>86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"/>
        <v>0</v>
      </c>
    </row>
    <row r="73" spans="1:16" s="2" customFormat="1">
      <c r="A73" s="12" t="s">
        <v>87</v>
      </c>
      <c r="B73" s="21">
        <f t="shared" ref="B73:P73" si="18">B9+B15+B25+B35+B44+B51+B61+B66+B69</f>
        <v>566004328</v>
      </c>
      <c r="C73" s="21">
        <f t="shared" si="18"/>
        <v>566004328</v>
      </c>
      <c r="D73" s="21">
        <f t="shared" si="18"/>
        <v>29520822.140000001</v>
      </c>
      <c r="E73" s="21">
        <f t="shared" si="18"/>
        <v>32375656.119999997</v>
      </c>
      <c r="F73" s="21">
        <f t="shared" si="18"/>
        <v>32511516.66</v>
      </c>
      <c r="G73" s="21">
        <f t="shared" si="18"/>
        <v>50776525.440000005</v>
      </c>
      <c r="H73" s="21">
        <f t="shared" si="18"/>
        <v>38723695.420000002</v>
      </c>
      <c r="I73" s="21">
        <f t="shared" si="18"/>
        <v>35216564.869999997</v>
      </c>
      <c r="J73" s="21">
        <f t="shared" si="18"/>
        <v>33279658.559999999</v>
      </c>
      <c r="K73" s="21">
        <f t="shared" si="18"/>
        <v>0</v>
      </c>
      <c r="L73" s="21">
        <f t="shared" si="18"/>
        <v>0</v>
      </c>
      <c r="M73" s="21">
        <f t="shared" si="18"/>
        <v>0</v>
      </c>
      <c r="N73" s="21">
        <f>N9+N15+N25+N35+N44+N51+N61+N66+N69</f>
        <v>0</v>
      </c>
      <c r="O73" s="21">
        <f t="shared" si="18"/>
        <v>0</v>
      </c>
      <c r="P73" s="21">
        <f t="shared" si="18"/>
        <v>252404439.21000001</v>
      </c>
    </row>
    <row r="74" spans="1:16">
      <c r="A74" s="8" t="s">
        <v>88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>
      <c r="A75" s="10" t="s">
        <v>89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19">SUM(E76:E77)</f>
        <v>0</v>
      </c>
      <c r="F75" s="17">
        <f t="shared" si="19"/>
        <v>0</v>
      </c>
      <c r="G75" s="17">
        <f t="shared" si="19"/>
        <v>0</v>
      </c>
      <c r="H75" s="17">
        <f t="shared" si="19"/>
        <v>0</v>
      </c>
      <c r="I75" s="17">
        <f t="shared" si="19"/>
        <v>0</v>
      </c>
      <c r="J75" s="17">
        <f t="shared" si="19"/>
        <v>0</v>
      </c>
      <c r="K75" s="17">
        <f t="shared" si="19"/>
        <v>0</v>
      </c>
      <c r="L75" s="17">
        <f t="shared" si="19"/>
        <v>0</v>
      </c>
      <c r="M75" s="17">
        <f t="shared" si="19"/>
        <v>0</v>
      </c>
      <c r="N75" s="17">
        <f t="shared" si="19"/>
        <v>0</v>
      </c>
      <c r="O75" s="17">
        <f t="shared" si="19"/>
        <v>0</v>
      </c>
      <c r="P75" s="17">
        <f t="shared" ref="P75:P82" si="20">SUM(D75:O75)</f>
        <v>0</v>
      </c>
    </row>
    <row r="76" spans="1:16">
      <c r="A76" s="11" t="s">
        <v>90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0"/>
        <v>0</v>
      </c>
    </row>
    <row r="77" spans="1:16">
      <c r="A77" s="11" t="s">
        <v>91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0"/>
        <v>0</v>
      </c>
    </row>
    <row r="78" spans="1:16">
      <c r="A78" s="10" t="s">
        <v>92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1">SUM(E79:E80)</f>
        <v>0</v>
      </c>
      <c r="F78" s="17">
        <f t="shared" si="21"/>
        <v>0</v>
      </c>
      <c r="G78" s="17">
        <f t="shared" si="21"/>
        <v>0</v>
      </c>
      <c r="H78" s="17">
        <f t="shared" si="21"/>
        <v>0</v>
      </c>
      <c r="I78" s="17">
        <f t="shared" si="21"/>
        <v>0</v>
      </c>
      <c r="J78" s="17">
        <f t="shared" si="21"/>
        <v>0</v>
      </c>
      <c r="K78" s="17">
        <f t="shared" si="21"/>
        <v>0</v>
      </c>
      <c r="L78" s="17">
        <f t="shared" si="21"/>
        <v>0</v>
      </c>
      <c r="M78" s="17">
        <f t="shared" si="21"/>
        <v>0</v>
      </c>
      <c r="N78" s="17">
        <f t="shared" si="21"/>
        <v>0</v>
      </c>
      <c r="O78" s="17">
        <f t="shared" si="21"/>
        <v>0</v>
      </c>
      <c r="P78" s="17">
        <f t="shared" si="20"/>
        <v>0</v>
      </c>
    </row>
    <row r="79" spans="1:16">
      <c r="A79" s="11" t="s">
        <v>93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0"/>
        <v>0</v>
      </c>
    </row>
    <row r="80" spans="1:16">
      <c r="A80" s="11" t="s">
        <v>94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0"/>
        <v>0</v>
      </c>
    </row>
    <row r="81" spans="1:16">
      <c r="A81" s="10" t="s">
        <v>95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2">SUM(E82:E82)</f>
        <v>0</v>
      </c>
      <c r="F81" s="17">
        <f t="shared" si="22"/>
        <v>0</v>
      </c>
      <c r="G81" s="17">
        <f t="shared" si="22"/>
        <v>0</v>
      </c>
      <c r="H81" s="17">
        <f t="shared" si="22"/>
        <v>0</v>
      </c>
      <c r="I81" s="17">
        <f t="shared" si="22"/>
        <v>0</v>
      </c>
      <c r="J81" s="17">
        <f t="shared" si="22"/>
        <v>0</v>
      </c>
      <c r="K81" s="17">
        <f t="shared" si="22"/>
        <v>0</v>
      </c>
      <c r="L81" s="17">
        <f t="shared" si="22"/>
        <v>0</v>
      </c>
      <c r="M81" s="17">
        <f t="shared" si="22"/>
        <v>0</v>
      </c>
      <c r="N81" s="17">
        <f t="shared" si="22"/>
        <v>0</v>
      </c>
      <c r="O81" s="17">
        <f t="shared" si="22"/>
        <v>0</v>
      </c>
      <c r="P81" s="17">
        <f t="shared" si="20"/>
        <v>0</v>
      </c>
    </row>
    <row r="82" spans="1:16">
      <c r="A82" s="11" t="s">
        <v>96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0"/>
        <v>0</v>
      </c>
    </row>
    <row r="83" spans="1:16" s="2" customFormat="1">
      <c r="A83" s="12" t="s">
        <v>97</v>
      </c>
      <c r="B83" s="21">
        <f>B75+B78+B81</f>
        <v>0</v>
      </c>
      <c r="C83" s="21">
        <f t="shared" ref="C83:O83" si="23">C75+C78+C81</f>
        <v>0</v>
      </c>
      <c r="D83" s="21">
        <f t="shared" si="23"/>
        <v>0</v>
      </c>
      <c r="E83" s="21">
        <f t="shared" si="23"/>
        <v>0</v>
      </c>
      <c r="F83" s="21">
        <f t="shared" si="23"/>
        <v>0</v>
      </c>
      <c r="G83" s="21">
        <f t="shared" si="23"/>
        <v>0</v>
      </c>
      <c r="H83" s="21">
        <f t="shared" si="23"/>
        <v>0</v>
      </c>
      <c r="I83" s="21">
        <f t="shared" si="23"/>
        <v>0</v>
      </c>
      <c r="J83" s="21">
        <f t="shared" si="23"/>
        <v>0</v>
      </c>
      <c r="K83" s="21">
        <f t="shared" si="23"/>
        <v>0</v>
      </c>
      <c r="L83" s="21">
        <f t="shared" si="23"/>
        <v>0</v>
      </c>
      <c r="M83" s="21">
        <f t="shared" si="23"/>
        <v>0</v>
      </c>
      <c r="N83" s="21">
        <f t="shared" si="23"/>
        <v>0</v>
      </c>
      <c r="O83" s="21">
        <f t="shared" si="23"/>
        <v>0</v>
      </c>
      <c r="P83" s="21">
        <f>P75+P78+P81</f>
        <v>0</v>
      </c>
    </row>
    <row r="84" spans="1:16" s="2" customFormat="1">
      <c r="A84" s="12" t="s">
        <v>98</v>
      </c>
      <c r="B84" s="21">
        <f>B73+B83</f>
        <v>566004328</v>
      </c>
      <c r="C84" s="21">
        <f t="shared" ref="C84:P84" si="24">C73+C83</f>
        <v>566004328</v>
      </c>
      <c r="D84" s="21">
        <f>D73+D83</f>
        <v>29520822.140000001</v>
      </c>
      <c r="E84" s="21">
        <f t="shared" si="24"/>
        <v>32375656.119999997</v>
      </c>
      <c r="F84" s="21">
        <f t="shared" si="24"/>
        <v>32511516.66</v>
      </c>
      <c r="G84" s="21">
        <f t="shared" si="24"/>
        <v>50776525.440000005</v>
      </c>
      <c r="H84" s="21">
        <f t="shared" si="24"/>
        <v>38723695.420000002</v>
      </c>
      <c r="I84" s="21">
        <f t="shared" si="24"/>
        <v>35216564.869999997</v>
      </c>
      <c r="J84" s="21">
        <f t="shared" si="24"/>
        <v>33279658.559999999</v>
      </c>
      <c r="K84" s="21">
        <f t="shared" si="24"/>
        <v>0</v>
      </c>
      <c r="L84" s="21">
        <f t="shared" si="24"/>
        <v>0</v>
      </c>
      <c r="M84" s="21">
        <f t="shared" si="24"/>
        <v>0</v>
      </c>
      <c r="N84" s="21">
        <f t="shared" si="24"/>
        <v>0</v>
      </c>
      <c r="O84" s="21">
        <f t="shared" si="24"/>
        <v>0</v>
      </c>
      <c r="P84" s="21">
        <f t="shared" si="24"/>
        <v>252404439.21000001</v>
      </c>
    </row>
    <row r="86" spans="1:16">
      <c r="A86" s="14" t="s">
        <v>99</v>
      </c>
      <c r="B86" s="13"/>
      <c r="P86" s="24"/>
    </row>
    <row r="88" spans="1:16">
      <c r="K88" s="18"/>
      <c r="P88" s="18"/>
    </row>
    <row r="89" spans="1:16">
      <c r="A89" s="1" t="s">
        <v>100</v>
      </c>
    </row>
    <row r="90" spans="1:16">
      <c r="A90" s="1" t="s">
        <v>101</v>
      </c>
    </row>
    <row r="91" spans="1:16">
      <c r="A91" s="1" t="s">
        <v>102</v>
      </c>
    </row>
  </sheetData>
  <mergeCells count="5">
    <mergeCell ref="A1:P1"/>
    <mergeCell ref="A2:P2"/>
    <mergeCell ref="A3:P3"/>
    <mergeCell ref="A4:P4"/>
    <mergeCell ref="A5:P5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2025-08-06T18:40:49Z</dcterms:modified>
  <cp:category/>
  <cp:contentStatus/>
</cp:coreProperties>
</file>